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<sst xmlns="http://schemas.openxmlformats.org/spreadsheetml/2006/main" count="204" uniqueCount="95">
  <si>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</si>
  <si>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</si>
  <si>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</si>
  <si>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</si>
  <si>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</si>
  <si>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</si>
  <si>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</si>
  <si>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</si>
  <si>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</si>
  <si>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</si>
  <si>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</si>
  <si>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</si>
  <si>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</si>
  <si>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</si>
  <si>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</si>
  <si>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</si>
  <si>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</si>
  <si>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</si>
  <si>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</si>
  <si>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</si>
  <si>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</si>
  <si>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</si>
  <si>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</si>
  <si>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</si>
  <si>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</si>
  <si>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</si>
  <si>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</si>
  <si>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</si>
  <si>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</si>
  <si>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</si>
  <si>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</si>
  <si>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</si>
  <si>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</si>
  <si>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</si>
  <si>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</si>
  <si>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</si>
  <si>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</si>
  <si>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</si>
  <si>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</si>
  <si>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</si>
  <si>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</si>
  <si>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</si>
  <si>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</si>
  <si>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</si>
  <si>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</si>
  <si>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</si>
  <si>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</si>
  <si>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</si>
  <si>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</si>
  <si>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</si>
  <si>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</si>
  <si>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</si>
  <si>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</si>
  <si>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 ZA 2021.</t>
  </si>
  <si>
    <t>6000 Odgoj i obrazovanje</t>
  </si>
  <si>
    <t>A600002 Osnovno školstvo</t>
  </si>
  <si>
    <t>Financiranje iznad minimalnog standarda</t>
  </si>
  <si>
    <t>3.1. VLASTITI PRIHODI - PK</t>
  </si>
  <si>
    <t>3+4</t>
  </si>
  <si>
    <t>Izvor:</t>
  </si>
  <si>
    <t>Rashodi na nabavu nefinancijske imovine</t>
  </si>
  <si>
    <t>4.2. PRIHODI ZA POSEBNE NAMJENE</t>
  </si>
  <si>
    <t>5.3. POMOĆI - PK</t>
  </si>
  <si>
    <t>Prihodi od nefinanc. imovine i nadokn. šteta  osnova osigur.</t>
  </si>
  <si>
    <t>Naknade troškova osobama izvan radnog odnosa</t>
  </si>
  <si>
    <t>Knjige, umjetnička djela i ostale izl.vrij.</t>
  </si>
  <si>
    <t>6.2. DONACIJE</t>
  </si>
  <si>
    <t>Knjige, umjetnička djela i ostale izložb.</t>
  </si>
  <si>
    <t>Rashodi za nabavu proizv.dugotr.imovine</t>
  </si>
  <si>
    <t>Rashodi za nabavu nefinancijske im.</t>
  </si>
  <si>
    <t>5.1. POMOĆI - BPŽ</t>
  </si>
  <si>
    <t>Aktivnost</t>
  </si>
  <si>
    <t>Osiguranje šk.prehrane za djecu u riziku od siromaštva</t>
  </si>
  <si>
    <t>OSTALE JAVNE POTREBE U OBRAZOVANJU, SPORTU I KULTURI</t>
  </si>
  <si>
    <t>Projekt "Školska shema"</t>
  </si>
  <si>
    <t>Rashodi za nabavu proizvedene dugotrajne imovine</t>
  </si>
  <si>
    <t>Pomoćnici u nastavi</t>
  </si>
  <si>
    <t>OŠ ANTE STARČEVIĆA REŠETARI, OIB:73244859334</t>
  </si>
  <si>
    <t>Računovođa:</t>
  </si>
  <si>
    <t>Sanela Hodak struč.spec.oec</t>
  </si>
  <si>
    <t>Ravnatelj:</t>
  </si>
  <si>
    <t>Tihomir Batalo dipl.ing</t>
  </si>
  <si>
    <t>Naknade građanima i kućanstvima u naravi</t>
  </si>
  <si>
    <t>PRIJEDLOG PLANA ZA 2020.</t>
  </si>
  <si>
    <t>PROJEKCIJA PLANA ZA 2022.</t>
  </si>
  <si>
    <t>Osiguranje školske prehrane za djecu u riziku od siromaštva</t>
  </si>
  <si>
    <t>Naknade za prijevoz, za rad na terenu i odvojeni život</t>
  </si>
  <si>
    <t>Projekt "Medni dan"</t>
  </si>
  <si>
    <t>U Rešetarima 09.12.2019.</t>
  </si>
  <si>
    <t>2022.</t>
  </si>
  <si>
    <t>Prijedlog plana 
za 2020.</t>
  </si>
  <si>
    <t>Projekcija plana
za 2021.</t>
  </si>
  <si>
    <t>Projekcija plana 
za 2022.</t>
  </si>
  <si>
    <t>PRIJEDLOG FINANCIJSKOG PLANA OSNOVNA ŠKOLA ANTE STARČEVIĆA REŠETARI ZA 2020. I                                                                                                                                                PROJEKCIJA PLANA ZA  2021. I 2022. GODINU</t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</si>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</sst>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vertical="center" wrapText="1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1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71" fillId="0" borderId="25" xfId="0" applyNumberFormat="1" applyFont="1" applyFill="1" applyBorder="1" applyAlignment="1" applyProtection="1">
      <alignment/>
      <protection/>
    </xf>
    <xf numFmtId="3" fontId="22" fillId="0" borderId="25" xfId="0" applyNumberFormat="1" applyFont="1" applyFill="1" applyBorder="1" applyAlignment="1" applyProtection="1">
      <alignment/>
      <protection/>
    </xf>
    <xf numFmtId="4" fontId="27" fillId="0" borderId="25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2">
      <selection activeCell="F12" sqref="F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4"/>
      <c r="B2" s="144"/>
      <c r="C2" s="144"/>
      <c r="D2" s="144"/>
      <c r="E2" s="144"/>
      <c r="F2" s="144"/>
      <c r="G2" s="144"/>
      <c r="H2" s="144"/>
    </row>
    <row r="3" spans="1:8" ht="48" customHeight="1">
      <c r="A3" s="137" t="s">
        <v>93</v>
      </c>
      <c r="B3" s="137"/>
      <c r="C3" s="137"/>
      <c r="D3" s="137"/>
      <c r="E3" s="137"/>
      <c r="F3" s="137"/>
      <c r="G3" s="137"/>
      <c r="H3" s="137"/>
    </row>
    <row r="4" spans="1:8" s="73" customFormat="1" ht="26.25" customHeight="1">
      <c r="A4" s="137" t="s">
        <v>38</v>
      </c>
      <c r="B4" s="137"/>
      <c r="C4" s="137"/>
      <c r="D4" s="137"/>
      <c r="E4" s="137"/>
      <c r="F4" s="137"/>
      <c r="G4" s="145"/>
      <c r="H4" s="145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90</v>
      </c>
      <c r="G6" s="80" t="s">
        <v>91</v>
      </c>
      <c r="H6" s="81" t="s">
        <v>92</v>
      </c>
      <c r="I6" s="82"/>
    </row>
    <row r="7" spans="1:9" ht="27.75" customHeight="1">
      <c r="A7" s="146" t="s">
        <v>39</v>
      </c>
      <c r="B7" s="132"/>
      <c r="C7" s="132"/>
      <c r="D7" s="132"/>
      <c r="E7" s="147"/>
      <c r="F7" s="97">
        <v>522840</v>
      </c>
      <c r="G7" s="97">
        <v>329840</v>
      </c>
      <c r="H7" s="97">
        <v>329840</v>
      </c>
      <c r="I7" s="95"/>
    </row>
    <row r="8" spans="1:8" ht="22.5" customHeight="1">
      <c r="A8" s="129" t="s">
        <v>0</v>
      </c>
      <c r="B8" s="130"/>
      <c r="C8" s="130"/>
      <c r="D8" s="130"/>
      <c r="E8" s="136"/>
      <c r="F8" s="97">
        <v>522840</v>
      </c>
      <c r="G8" s="97">
        <v>329840</v>
      </c>
      <c r="H8" s="97">
        <v>329840</v>
      </c>
    </row>
    <row r="9" spans="1:8" ht="22.5" customHeight="1">
      <c r="A9" s="148" t="s">
        <v>42</v>
      </c>
      <c r="B9" s="136"/>
      <c r="C9" s="136"/>
      <c r="D9" s="136"/>
      <c r="E9" s="136"/>
      <c r="F9" s="100"/>
      <c r="G9" s="100"/>
      <c r="H9" s="100"/>
    </row>
    <row r="10" spans="1:8" ht="22.5" customHeight="1">
      <c r="A10" s="96" t="s">
        <v>40</v>
      </c>
      <c r="B10" s="99"/>
      <c r="C10" s="99"/>
      <c r="D10" s="99"/>
      <c r="E10" s="99"/>
      <c r="F10" s="97">
        <v>522840</v>
      </c>
      <c r="G10" s="97">
        <v>329840</v>
      </c>
      <c r="H10" s="97">
        <v>329840</v>
      </c>
    </row>
    <row r="11" spans="1:10" ht="22.5" customHeight="1">
      <c r="A11" s="133" t="s">
        <v>1</v>
      </c>
      <c r="B11" s="130"/>
      <c r="C11" s="130"/>
      <c r="D11" s="130"/>
      <c r="E11" s="134"/>
      <c r="F11" s="100">
        <v>522840</v>
      </c>
      <c r="G11" s="100">
        <v>329840</v>
      </c>
      <c r="H11" s="100">
        <v>329840</v>
      </c>
      <c r="I11" s="63"/>
      <c r="J11" s="63"/>
    </row>
    <row r="12" spans="1:10" ht="22.5" customHeight="1">
      <c r="A12" s="135" t="s">
        <v>47</v>
      </c>
      <c r="B12" s="136"/>
      <c r="C12" s="136"/>
      <c r="D12" s="136"/>
      <c r="E12" s="136"/>
      <c r="F12" s="83"/>
      <c r="G12" s="83"/>
      <c r="H12" s="84"/>
      <c r="I12" s="63"/>
      <c r="J12" s="63"/>
    </row>
    <row r="13" spans="1:10" ht="22.5" customHeight="1">
      <c r="A13" s="131" t="s">
        <v>2</v>
      </c>
      <c r="B13" s="132"/>
      <c r="C13" s="132"/>
      <c r="D13" s="132"/>
      <c r="E13" s="132"/>
      <c r="F13" s="98">
        <f>+F7-F10</f>
        <v>0</v>
      </c>
      <c r="G13" s="98">
        <f>+G7-G10</f>
        <v>0</v>
      </c>
      <c r="H13" s="98">
        <f>+H7-H10</f>
        <v>0</v>
      </c>
      <c r="J13" s="63"/>
    </row>
    <row r="14" spans="1:8" ht="25.5" customHeight="1">
      <c r="A14" s="137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6"/>
      <c r="B15" s="77"/>
      <c r="C15" s="77"/>
      <c r="D15" s="78"/>
      <c r="E15" s="79"/>
      <c r="F15" s="80" t="s">
        <v>90</v>
      </c>
      <c r="G15" s="80" t="s">
        <v>91</v>
      </c>
      <c r="H15" s="81" t="s">
        <v>92</v>
      </c>
      <c r="J15" s="63"/>
    </row>
    <row r="16" spans="1:10" ht="30.75" customHeight="1">
      <c r="A16" s="138" t="s">
        <v>48</v>
      </c>
      <c r="B16" s="139"/>
      <c r="C16" s="139"/>
      <c r="D16" s="139"/>
      <c r="E16" s="140"/>
      <c r="F16" s="101">
        <v>0</v>
      </c>
      <c r="G16" s="101">
        <v>0</v>
      </c>
      <c r="H16" s="102">
        <v>0</v>
      </c>
      <c r="J16" s="63"/>
    </row>
    <row r="17" spans="1:10" ht="34.5" customHeight="1">
      <c r="A17" s="141" t="s">
        <v>49</v>
      </c>
      <c r="B17" s="142"/>
      <c r="C17" s="142"/>
      <c r="D17" s="142"/>
      <c r="E17" s="143"/>
      <c r="F17" s="103">
        <v>0</v>
      </c>
      <c r="G17" s="103">
        <v>0</v>
      </c>
      <c r="H17" s="98">
        <v>0</v>
      </c>
      <c r="J17" s="63"/>
    </row>
    <row r="18" spans="1:10" s="68" customFormat="1" ht="25.5" customHeight="1">
      <c r="A18" s="126"/>
      <c r="B18" s="127"/>
      <c r="C18" s="127"/>
      <c r="D18" s="127"/>
      <c r="E18" s="127"/>
      <c r="F18" s="128"/>
      <c r="G18" s="128"/>
      <c r="H18" s="128"/>
      <c r="J18" s="104"/>
    </row>
    <row r="19" spans="1:11" s="68" customFormat="1" ht="27.75" customHeight="1">
      <c r="A19" s="76"/>
      <c r="B19" s="77"/>
      <c r="C19" s="77"/>
      <c r="D19" s="78"/>
      <c r="E19" s="79"/>
      <c r="F19" s="80" t="s">
        <v>90</v>
      </c>
      <c r="G19" s="80" t="s">
        <v>91</v>
      </c>
      <c r="H19" s="81" t="s">
        <v>92</v>
      </c>
      <c r="J19" s="104"/>
      <c r="K19" s="104"/>
    </row>
    <row r="20" spans="1:10" s="68" customFormat="1" ht="22.5" customHeight="1">
      <c r="A20" s="129" t="s">
        <v>3</v>
      </c>
      <c r="B20" s="130"/>
      <c r="C20" s="130"/>
      <c r="D20" s="130"/>
      <c r="E20" s="130"/>
      <c r="F20" s="83"/>
      <c r="G20" s="83"/>
      <c r="H20" s="83"/>
      <c r="J20" s="104"/>
    </row>
    <row r="21" spans="1:8" s="68" customFormat="1" ht="33.75" customHeight="1">
      <c r="A21" s="129" t="s">
        <v>4</v>
      </c>
      <c r="B21" s="130"/>
      <c r="C21" s="130"/>
      <c r="D21" s="130"/>
      <c r="E21" s="130"/>
      <c r="F21" s="83"/>
      <c r="G21" s="83"/>
      <c r="H21" s="83"/>
    </row>
    <row r="22" spans="1:11" s="68" customFormat="1" ht="22.5" customHeight="1">
      <c r="A22" s="131" t="s">
        <v>5</v>
      </c>
      <c r="B22" s="132"/>
      <c r="C22" s="132"/>
      <c r="D22" s="132"/>
      <c r="E22" s="132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8" customFormat="1" ht="25.5" customHeight="1">
      <c r="A23" s="126"/>
      <c r="B23" s="127"/>
      <c r="C23" s="127"/>
      <c r="D23" s="127"/>
      <c r="E23" s="127"/>
      <c r="F23" s="128"/>
      <c r="G23" s="128"/>
      <c r="H23" s="128"/>
    </row>
    <row r="24" spans="1:8" s="68" customFormat="1" ht="22.5" customHeight="1">
      <c r="A24" s="133" t="s">
        <v>6</v>
      </c>
      <c r="B24" s="130"/>
      <c r="C24" s="130"/>
      <c r="D24" s="130"/>
      <c r="E24" s="130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24" t="s">
        <v>50</v>
      </c>
      <c r="B26" s="125"/>
      <c r="C26" s="125"/>
      <c r="D26" s="125"/>
      <c r="E26" s="125"/>
      <c r="F26" s="125"/>
      <c r="G26" s="125"/>
      <c r="H26" s="125"/>
    </row>
    <row r="27" ht="12.75">
      <c r="E27" s="106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7"/>
      <c r="F33" s="65"/>
      <c r="G33" s="65"/>
      <c r="H33" s="65"/>
    </row>
    <row r="34" spans="5:8" ht="12.75">
      <c r="E34" s="107"/>
      <c r="F34" s="63"/>
      <c r="G34" s="63"/>
      <c r="H34" s="63"/>
    </row>
    <row r="35" spans="5:8" ht="12.75">
      <c r="E35" s="107"/>
      <c r="F35" s="63"/>
      <c r="G35" s="63"/>
      <c r="H35" s="63"/>
    </row>
    <row r="36" spans="5:8" ht="12.75">
      <c r="E36" s="107"/>
      <c r="F36" s="63"/>
      <c r="G36" s="63"/>
      <c r="H36" s="63"/>
    </row>
    <row r="37" spans="5:8" ht="12.75">
      <c r="E37" s="107"/>
      <c r="F37" s="63"/>
      <c r="G37" s="63"/>
      <c r="H37" s="63"/>
    </row>
    <row r="38" ht="12.75">
      <c r="E38" s="107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E11" sqref="E11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7" t="s">
        <v>7</v>
      </c>
      <c r="B1" s="137"/>
      <c r="C1" s="137"/>
      <c r="D1" s="137"/>
      <c r="E1" s="137"/>
      <c r="F1" s="137"/>
      <c r="G1" s="137"/>
      <c r="H1" s="137"/>
    </row>
    <row r="2" spans="1:8" s="1" customFormat="1" ht="13.5" thickBot="1">
      <c r="A2" s="17"/>
      <c r="H2" s="18" t="s">
        <v>8</v>
      </c>
    </row>
    <row r="3" spans="1:8" s="1" customFormat="1" ht="26.25" thickBot="1">
      <c r="A3" s="91" t="s">
        <v>9</v>
      </c>
      <c r="B3" s="152" t="s">
        <v>45</v>
      </c>
      <c r="C3" s="153"/>
      <c r="D3" s="153"/>
      <c r="E3" s="153"/>
      <c r="F3" s="153"/>
      <c r="G3" s="153"/>
      <c r="H3" s="154"/>
    </row>
    <row r="4" spans="1:8" s="1" customFormat="1" ht="90" thickBot="1">
      <c r="A4" s="92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16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62000</v>
      </c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14000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10000</v>
      </c>
      <c r="G9" s="25"/>
      <c r="H9" s="26"/>
    </row>
    <row r="10" spans="1:8" s="1" customFormat="1" ht="12.75">
      <c r="A10" s="22">
        <v>671</v>
      </c>
      <c r="B10" s="23">
        <v>243840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634</v>
      </c>
      <c r="B11" s="23"/>
      <c r="C11" s="24"/>
      <c r="D11" s="24"/>
      <c r="E11" s="24">
        <v>6000</v>
      </c>
      <c r="F11" s="24"/>
      <c r="G11" s="25"/>
      <c r="H11" s="26"/>
    </row>
    <row r="12" spans="1:8" s="1" customFormat="1" ht="12.75">
      <c r="A12" s="22">
        <v>636</v>
      </c>
      <c r="B12" s="23"/>
      <c r="C12" s="24"/>
      <c r="D12" s="24"/>
      <c r="E12" s="24">
        <v>182000</v>
      </c>
      <c r="F12" s="24"/>
      <c r="G12" s="25"/>
      <c r="H12" s="26"/>
    </row>
    <row r="13" spans="1:8" s="1" customFormat="1" ht="13.5" thickBot="1">
      <c r="A13" s="108">
        <v>638</v>
      </c>
      <c r="B13" s="28"/>
      <c r="C13" s="29"/>
      <c r="D13" s="29"/>
      <c r="E13" s="29">
        <v>5000</v>
      </c>
      <c r="F13" s="29"/>
      <c r="G13" s="30"/>
      <c r="H13" s="31"/>
    </row>
    <row r="14" spans="1:8" s="1" customFormat="1" ht="30" customHeight="1" thickBot="1">
      <c r="A14" s="32" t="s">
        <v>17</v>
      </c>
      <c r="B14" s="33">
        <f>B10</f>
        <v>243840</v>
      </c>
      <c r="C14" s="34">
        <v>14000</v>
      </c>
      <c r="D14" s="35">
        <v>62000</v>
      </c>
      <c r="E14" s="34">
        <f>SUM(E11:E13)</f>
        <v>193000</v>
      </c>
      <c r="F14" s="35">
        <v>10000</v>
      </c>
      <c r="G14" s="34">
        <v>0</v>
      </c>
      <c r="H14" s="36">
        <v>0</v>
      </c>
    </row>
    <row r="15" spans="1:8" s="1" customFormat="1" ht="28.5" customHeight="1" thickBot="1">
      <c r="A15" s="32" t="s">
        <v>46</v>
      </c>
      <c r="B15" s="149">
        <f>B14+C14+D14+E14+F14+G14+H14</f>
        <v>522840</v>
      </c>
      <c r="C15" s="150"/>
      <c r="D15" s="150"/>
      <c r="E15" s="150"/>
      <c r="F15" s="150"/>
      <c r="G15" s="150"/>
      <c r="H15" s="151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3" t="s">
        <v>9</v>
      </c>
      <c r="B17" s="152" t="s">
        <v>51</v>
      </c>
      <c r="C17" s="153"/>
      <c r="D17" s="153"/>
      <c r="E17" s="153"/>
      <c r="F17" s="153"/>
      <c r="G17" s="153"/>
      <c r="H17" s="154"/>
    </row>
    <row r="18" spans="1:8" ht="90" thickBot="1">
      <c r="A18" s="94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43</v>
      </c>
      <c r="H18" s="21" t="s">
        <v>16</v>
      </c>
    </row>
    <row r="19" spans="1:8" ht="12.75">
      <c r="A19" s="3">
        <v>65</v>
      </c>
      <c r="B19" s="4"/>
      <c r="C19" s="5"/>
      <c r="D19" s="6">
        <v>62000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14000</v>
      </c>
      <c r="D20" s="24"/>
      <c r="E20" s="24"/>
      <c r="F20" s="24">
        <v>10000</v>
      </c>
      <c r="G20" s="25"/>
      <c r="H20" s="26"/>
    </row>
    <row r="21" spans="1:8" ht="12.75">
      <c r="A21" s="22">
        <v>67</v>
      </c>
      <c r="B21" s="23">
        <v>243840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17</v>
      </c>
      <c r="B27" s="33">
        <f>B21</f>
        <v>243840</v>
      </c>
      <c r="C27" s="34">
        <f>+C20</f>
        <v>14000</v>
      </c>
      <c r="D27" s="35">
        <f>D19</f>
        <v>62000</v>
      </c>
      <c r="E27" s="34">
        <v>0</v>
      </c>
      <c r="F27" s="35">
        <f>+F20</f>
        <v>10000</v>
      </c>
      <c r="G27" s="34">
        <v>0</v>
      </c>
      <c r="H27" s="36">
        <v>0</v>
      </c>
    </row>
    <row r="28" spans="1:8" s="1" customFormat="1" ht="28.5" customHeight="1" thickBot="1">
      <c r="A28" s="32" t="s">
        <v>52</v>
      </c>
      <c r="B28" s="149">
        <f>B27+C27+D27+E27+F27+G27+H27</f>
        <v>329840</v>
      </c>
      <c r="C28" s="150"/>
      <c r="D28" s="150"/>
      <c r="E28" s="150"/>
      <c r="F28" s="150"/>
      <c r="G28" s="150"/>
      <c r="H28" s="151"/>
    </row>
    <row r="29" spans="4:5" ht="13.5" thickBot="1">
      <c r="D29" s="39"/>
      <c r="E29" s="40"/>
    </row>
    <row r="30" spans="1:8" ht="26.25" thickBot="1">
      <c r="A30" s="93" t="s">
        <v>9</v>
      </c>
      <c r="B30" s="152" t="s">
        <v>89</v>
      </c>
      <c r="C30" s="153"/>
      <c r="D30" s="153"/>
      <c r="E30" s="153"/>
      <c r="F30" s="153"/>
      <c r="G30" s="153"/>
      <c r="H30" s="154"/>
    </row>
    <row r="31" spans="1:8" ht="90" thickBot="1">
      <c r="A31" s="94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43</v>
      </c>
      <c r="H31" s="21" t="s">
        <v>16</v>
      </c>
    </row>
    <row r="32" spans="1:8" ht="12.75">
      <c r="A32" s="3">
        <v>65</v>
      </c>
      <c r="B32" s="4"/>
      <c r="C32" s="5"/>
      <c r="D32" s="6">
        <v>62000</v>
      </c>
      <c r="E32" s="7"/>
      <c r="F32" s="7"/>
      <c r="G32" s="8"/>
      <c r="H32" s="9"/>
    </row>
    <row r="33" spans="1:8" ht="12.75">
      <c r="A33" s="22">
        <v>66</v>
      </c>
      <c r="B33" s="23"/>
      <c r="C33" s="24">
        <v>14000</v>
      </c>
      <c r="D33" s="24"/>
      <c r="E33" s="24"/>
      <c r="F33" s="24">
        <v>10000</v>
      </c>
      <c r="G33" s="25"/>
      <c r="H33" s="26"/>
    </row>
    <row r="34" spans="1:8" ht="12.75">
      <c r="A34" s="22">
        <v>67</v>
      </c>
      <c r="B34" s="23">
        <v>243840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17</v>
      </c>
      <c r="B40" s="33">
        <f>B34</f>
        <v>243840</v>
      </c>
      <c r="C40" s="34">
        <f>+C33</f>
        <v>14000</v>
      </c>
      <c r="D40" s="35">
        <f>D32</f>
        <v>62000</v>
      </c>
      <c r="E40" s="34">
        <v>0</v>
      </c>
      <c r="F40" s="35">
        <f>+F33</f>
        <v>10000</v>
      </c>
      <c r="G40" s="34">
        <v>0</v>
      </c>
      <c r="H40" s="36">
        <v>0</v>
      </c>
    </row>
    <row r="41" spans="1:8" s="1" customFormat="1" ht="28.5" customHeight="1" thickBot="1">
      <c r="A41" s="32" t="s">
        <v>94</v>
      </c>
      <c r="B41" s="149">
        <f>B40+C40+D40+E40+F40+G40+H40</f>
        <v>329840</v>
      </c>
      <c r="C41" s="150"/>
      <c r="D41" s="150"/>
      <c r="E41" s="150"/>
      <c r="F41" s="150"/>
      <c r="G41" s="150"/>
      <c r="H41" s="151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55"/>
      <c r="B153" s="156"/>
      <c r="C153" s="156"/>
      <c r="D153" s="156"/>
      <c r="E153" s="156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1" width="11.421875" style="88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2.421875" style="2" customWidth="1"/>
    <col min="7" max="7" width="11.7109375" style="2" customWidth="1"/>
    <col min="8" max="8" width="13.140625" style="2" customWidth="1"/>
    <col min="9" max="9" width="12.140625" style="2" customWidth="1"/>
    <col min="10" max="10" width="10.00390625" style="2" hidden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3" customFormat="1" ht="67.5">
      <c r="A2" s="11" t="s">
        <v>19</v>
      </c>
      <c r="B2" s="11" t="s">
        <v>20</v>
      </c>
      <c r="C2" s="12" t="s">
        <v>83</v>
      </c>
      <c r="D2" s="90" t="s">
        <v>11</v>
      </c>
      <c r="E2" s="90" t="s">
        <v>12</v>
      </c>
      <c r="F2" s="90" t="s">
        <v>13</v>
      </c>
      <c r="G2" s="90" t="s">
        <v>14</v>
      </c>
      <c r="H2" s="90" t="s">
        <v>21</v>
      </c>
      <c r="I2" s="90" t="s">
        <v>63</v>
      </c>
      <c r="J2" s="90"/>
      <c r="K2" s="12" t="s">
        <v>53</v>
      </c>
      <c r="L2" s="12" t="s">
        <v>84</v>
      </c>
    </row>
    <row r="3" spans="1:12" ht="12.75">
      <c r="A3" s="10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3" customFormat="1" ht="25.5">
      <c r="A4" s="109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2.75">
      <c r="A5" s="109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3" customFormat="1" ht="12.75">
      <c r="A6" s="109"/>
      <c r="B6" s="114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 s="13" customFormat="1" ht="12.75" customHeight="1">
      <c r="A7" s="115" t="s">
        <v>41</v>
      </c>
      <c r="B7" s="114" t="s">
        <v>55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5"/>
    </row>
    <row r="8" spans="1:12" s="13" customFormat="1" ht="12.75">
      <c r="A8" s="109">
        <v>3</v>
      </c>
      <c r="B8" s="114" t="s">
        <v>22</v>
      </c>
      <c r="C8" s="116">
        <f>SUM(C9,C13,C18)</f>
        <v>243840</v>
      </c>
      <c r="D8" s="116">
        <f>C8</f>
        <v>243840</v>
      </c>
      <c r="E8" s="113"/>
      <c r="F8" s="113"/>
      <c r="G8" s="113"/>
      <c r="H8" s="113"/>
      <c r="I8" s="113"/>
      <c r="J8" s="113"/>
      <c r="K8" s="116">
        <v>243840</v>
      </c>
      <c r="L8" s="116">
        <v>243840</v>
      </c>
    </row>
    <row r="9" spans="1:12" s="13" customFormat="1" ht="12.75">
      <c r="A9" s="109">
        <v>31</v>
      </c>
      <c r="B9" s="114" t="s">
        <v>23</v>
      </c>
      <c r="C9" s="113">
        <f>SUM(C10:C12)</f>
        <v>0</v>
      </c>
      <c r="D9" s="113">
        <f>C9</f>
        <v>0</v>
      </c>
      <c r="E9" s="113"/>
      <c r="F9" s="113"/>
      <c r="G9" s="113"/>
      <c r="H9" s="113"/>
      <c r="I9" s="113"/>
      <c r="J9" s="113"/>
      <c r="K9" s="113"/>
      <c r="L9" s="113"/>
    </row>
    <row r="10" spans="1:12" ht="12.75">
      <c r="A10" s="117">
        <v>311</v>
      </c>
      <c r="B10" s="110" t="s">
        <v>24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2.75">
      <c r="A11" s="117">
        <v>312</v>
      </c>
      <c r="B11" s="110" t="s">
        <v>25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2.75">
      <c r="A12" s="117">
        <v>313</v>
      </c>
      <c r="B12" s="110" t="s">
        <v>26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s="13" customFormat="1" ht="12.75">
      <c r="A13" s="109">
        <v>32</v>
      </c>
      <c r="B13" s="114" t="s">
        <v>27</v>
      </c>
      <c r="C13" s="116">
        <f>SUM(C14:C17)</f>
        <v>243695</v>
      </c>
      <c r="D13" s="116">
        <f aca="true" t="shared" si="0" ref="D13:D19">C13</f>
        <v>243695</v>
      </c>
      <c r="E13" s="113"/>
      <c r="F13" s="113"/>
      <c r="G13" s="113"/>
      <c r="H13" s="113"/>
      <c r="I13" s="113"/>
      <c r="J13" s="113"/>
      <c r="K13" s="116">
        <v>243695</v>
      </c>
      <c r="L13" s="116">
        <v>243695</v>
      </c>
    </row>
    <row r="14" spans="1:12" ht="12.75">
      <c r="A14" s="117">
        <v>321</v>
      </c>
      <c r="B14" s="110" t="s">
        <v>28</v>
      </c>
      <c r="C14" s="118">
        <v>24470</v>
      </c>
      <c r="D14" s="119">
        <f t="shared" si="0"/>
        <v>24470</v>
      </c>
      <c r="E14" s="111"/>
      <c r="F14" s="111"/>
      <c r="G14" s="111"/>
      <c r="H14" s="111"/>
      <c r="I14" s="111"/>
      <c r="J14" s="111"/>
      <c r="K14" s="111"/>
      <c r="L14" s="111"/>
    </row>
    <row r="15" spans="1:12" ht="12.75">
      <c r="A15" s="117">
        <v>322</v>
      </c>
      <c r="B15" s="110" t="s">
        <v>29</v>
      </c>
      <c r="C15" s="118">
        <v>137850</v>
      </c>
      <c r="D15" s="118">
        <f t="shared" si="0"/>
        <v>137850</v>
      </c>
      <c r="E15" s="111"/>
      <c r="F15" s="111"/>
      <c r="G15" s="111"/>
      <c r="H15" s="111"/>
      <c r="I15" s="111"/>
      <c r="J15" s="111"/>
      <c r="K15" s="111"/>
      <c r="L15" s="111"/>
    </row>
    <row r="16" spans="1:12" ht="12.75">
      <c r="A16" s="117">
        <v>323</v>
      </c>
      <c r="B16" s="110" t="s">
        <v>30</v>
      </c>
      <c r="C16" s="119">
        <v>51320</v>
      </c>
      <c r="D16" s="119">
        <f t="shared" si="0"/>
        <v>51320</v>
      </c>
      <c r="E16" s="111"/>
      <c r="F16" s="111"/>
      <c r="G16" s="111"/>
      <c r="H16" s="111"/>
      <c r="I16" s="111"/>
      <c r="J16" s="111"/>
      <c r="K16" s="111"/>
      <c r="L16" s="111"/>
    </row>
    <row r="17" spans="1:12" ht="12.75">
      <c r="A17" s="117">
        <v>329</v>
      </c>
      <c r="B17" s="110" t="s">
        <v>31</v>
      </c>
      <c r="C17" s="119">
        <v>30055</v>
      </c>
      <c r="D17" s="119">
        <f t="shared" si="0"/>
        <v>30055</v>
      </c>
      <c r="E17" s="111"/>
      <c r="F17" s="111"/>
      <c r="G17" s="111"/>
      <c r="H17" s="111"/>
      <c r="I17" s="111"/>
      <c r="J17" s="111"/>
      <c r="K17" s="111"/>
      <c r="L17" s="111"/>
    </row>
    <row r="18" spans="1:12" s="13" customFormat="1" ht="12.75">
      <c r="A18" s="109">
        <v>34</v>
      </c>
      <c r="B18" s="114" t="s">
        <v>32</v>
      </c>
      <c r="C18" s="113">
        <f>C19</f>
        <v>145</v>
      </c>
      <c r="D18" s="113">
        <f t="shared" si="0"/>
        <v>145</v>
      </c>
      <c r="E18" s="113"/>
      <c r="F18" s="113"/>
      <c r="G18" s="113"/>
      <c r="H18" s="113"/>
      <c r="I18" s="113"/>
      <c r="J18" s="113"/>
      <c r="K18" s="116"/>
      <c r="L18" s="113"/>
    </row>
    <row r="19" spans="1:12" ht="12.75">
      <c r="A19" s="117">
        <v>343</v>
      </c>
      <c r="B19" s="110" t="s">
        <v>33</v>
      </c>
      <c r="C19" s="111">
        <v>145</v>
      </c>
      <c r="D19" s="111">
        <f t="shared" si="0"/>
        <v>145</v>
      </c>
      <c r="E19" s="111"/>
      <c r="F19" s="111"/>
      <c r="G19" s="111"/>
      <c r="H19" s="111"/>
      <c r="I19" s="111"/>
      <c r="J19" s="111"/>
      <c r="K19" s="111"/>
      <c r="L19" s="111"/>
    </row>
    <row r="20" spans="1:12" s="13" customFormat="1" ht="25.5">
      <c r="A20" s="109">
        <v>4</v>
      </c>
      <c r="B20" s="114" t="s">
        <v>35</v>
      </c>
      <c r="C20" s="113">
        <v>0</v>
      </c>
      <c r="D20" s="113">
        <v>0</v>
      </c>
      <c r="E20" s="113"/>
      <c r="F20" s="113"/>
      <c r="G20" s="113"/>
      <c r="H20" s="113"/>
      <c r="I20" s="113"/>
      <c r="J20" s="113"/>
      <c r="K20" s="113"/>
      <c r="L20" s="113"/>
    </row>
    <row r="21" spans="1:12" s="13" customFormat="1" ht="25.5">
      <c r="A21" s="109">
        <v>42</v>
      </c>
      <c r="B21" s="114" t="s">
        <v>36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ht="12.75">
      <c r="A22" s="117">
        <v>422</v>
      </c>
      <c r="B22" s="110" t="s">
        <v>34</v>
      </c>
      <c r="C22" s="111">
        <v>0</v>
      </c>
      <c r="D22" s="111">
        <v>0</v>
      </c>
      <c r="E22" s="111"/>
      <c r="F22" s="111"/>
      <c r="G22" s="111"/>
      <c r="H22" s="111"/>
      <c r="I22" s="111"/>
      <c r="J22" s="111"/>
      <c r="K22" s="111"/>
      <c r="L22" s="111"/>
    </row>
    <row r="23" spans="1:12" ht="25.5">
      <c r="A23" s="117">
        <v>424</v>
      </c>
      <c r="B23" s="110" t="s">
        <v>37</v>
      </c>
      <c r="C23" s="111">
        <v>0</v>
      </c>
      <c r="D23" s="111">
        <v>0</v>
      </c>
      <c r="E23" s="111"/>
      <c r="F23" s="111"/>
      <c r="G23" s="111"/>
      <c r="H23" s="111"/>
      <c r="I23" s="111"/>
      <c r="J23" s="111"/>
      <c r="K23" s="111"/>
      <c r="L23" s="111"/>
    </row>
    <row r="24" spans="1:12" ht="25.5">
      <c r="A24" s="109" t="s">
        <v>71</v>
      </c>
      <c r="B24" s="114" t="s">
        <v>56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s="13" customFormat="1" ht="16.5" customHeight="1">
      <c r="A25" s="109" t="s">
        <v>59</v>
      </c>
      <c r="B25" s="114" t="s">
        <v>57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s="13" customFormat="1" ht="12.75">
      <c r="A26" s="109" t="s">
        <v>58</v>
      </c>
      <c r="B26" s="114" t="s">
        <v>22</v>
      </c>
      <c r="C26" s="116">
        <f>SUM(C27,C29,C34)</f>
        <v>14000</v>
      </c>
      <c r="D26" s="113"/>
      <c r="E26" s="116">
        <f aca="true" t="shared" si="1" ref="E26:E31">C26</f>
        <v>14000</v>
      </c>
      <c r="F26" s="113"/>
      <c r="G26" s="113"/>
      <c r="H26" s="113"/>
      <c r="I26" s="113"/>
      <c r="J26" s="113"/>
      <c r="K26" s="116">
        <v>14000</v>
      </c>
      <c r="L26" s="116">
        <v>14000</v>
      </c>
    </row>
    <row r="27" spans="1:12" s="13" customFormat="1" ht="12.75">
      <c r="A27" s="109">
        <v>31</v>
      </c>
      <c r="B27" s="114" t="s">
        <v>23</v>
      </c>
      <c r="C27" s="113">
        <f>C28</f>
        <v>720</v>
      </c>
      <c r="D27" s="113"/>
      <c r="E27" s="113">
        <f t="shared" si="1"/>
        <v>720</v>
      </c>
      <c r="F27" s="113"/>
      <c r="G27" s="113"/>
      <c r="H27" s="113"/>
      <c r="I27" s="113"/>
      <c r="J27" s="113"/>
      <c r="K27" s="113"/>
      <c r="L27" s="113"/>
    </row>
    <row r="28" spans="1:12" ht="12.75">
      <c r="A28" s="117">
        <v>311</v>
      </c>
      <c r="B28" s="110" t="s">
        <v>24</v>
      </c>
      <c r="C28" s="111">
        <v>720</v>
      </c>
      <c r="D28" s="111"/>
      <c r="E28" s="111">
        <f t="shared" si="1"/>
        <v>720</v>
      </c>
      <c r="F28" s="111"/>
      <c r="G28" s="111"/>
      <c r="H28" s="111"/>
      <c r="I28" s="111"/>
      <c r="J28" s="111"/>
      <c r="K28" s="111"/>
      <c r="L28" s="111"/>
    </row>
    <row r="29" spans="1:12" ht="12.75">
      <c r="A29" s="109">
        <v>32</v>
      </c>
      <c r="B29" s="114" t="s">
        <v>27</v>
      </c>
      <c r="C29" s="116">
        <f>SUM(C30:C33)</f>
        <v>7680</v>
      </c>
      <c r="D29" s="113"/>
      <c r="E29" s="116">
        <f t="shared" si="1"/>
        <v>7680</v>
      </c>
      <c r="F29" s="113"/>
      <c r="G29" s="113"/>
      <c r="H29" s="113"/>
      <c r="I29" s="113"/>
      <c r="J29" s="113"/>
      <c r="K29" s="116">
        <v>7680</v>
      </c>
      <c r="L29" s="116">
        <v>7680</v>
      </c>
    </row>
    <row r="30" spans="1:12" ht="12.75">
      <c r="A30" s="117">
        <v>321</v>
      </c>
      <c r="B30" s="110" t="s">
        <v>28</v>
      </c>
      <c r="C30" s="118">
        <v>500</v>
      </c>
      <c r="D30" s="111"/>
      <c r="E30" s="118">
        <f t="shared" si="1"/>
        <v>500</v>
      </c>
      <c r="F30" s="111"/>
      <c r="G30" s="111"/>
      <c r="H30" s="111"/>
      <c r="I30" s="111"/>
      <c r="J30" s="111"/>
      <c r="K30" s="111"/>
      <c r="L30" s="111"/>
    </row>
    <row r="31" spans="1:12" ht="12.75">
      <c r="A31" s="117">
        <v>322</v>
      </c>
      <c r="B31" s="110" t="s">
        <v>29</v>
      </c>
      <c r="C31" s="119">
        <v>3680</v>
      </c>
      <c r="D31" s="111"/>
      <c r="E31" s="119">
        <f t="shared" si="1"/>
        <v>3680</v>
      </c>
      <c r="F31" s="111"/>
      <c r="G31" s="111"/>
      <c r="H31" s="111"/>
      <c r="I31" s="111"/>
      <c r="J31" s="111"/>
      <c r="K31" s="111"/>
      <c r="L31" s="111"/>
    </row>
    <row r="32" spans="1:12" s="13" customFormat="1" ht="12.75" customHeight="1">
      <c r="A32" s="117">
        <v>323</v>
      </c>
      <c r="B32" s="110" t="s">
        <v>30</v>
      </c>
      <c r="C32" s="118">
        <v>1100</v>
      </c>
      <c r="D32" s="111"/>
      <c r="E32" s="118">
        <f>C32:C37</f>
        <v>1100</v>
      </c>
      <c r="F32" s="111"/>
      <c r="G32" s="111"/>
      <c r="H32" s="111"/>
      <c r="I32" s="111"/>
      <c r="J32" s="111"/>
      <c r="K32" s="111"/>
      <c r="L32" s="111"/>
    </row>
    <row r="33" spans="1:12" s="13" customFormat="1" ht="12.75">
      <c r="A33" s="117">
        <v>329</v>
      </c>
      <c r="B33" s="110" t="s">
        <v>31</v>
      </c>
      <c r="C33" s="119">
        <v>2400</v>
      </c>
      <c r="D33" s="111"/>
      <c r="E33" s="119">
        <f>C33</f>
        <v>2400</v>
      </c>
      <c r="F33" s="111"/>
      <c r="G33" s="111"/>
      <c r="H33" s="111"/>
      <c r="I33" s="111"/>
      <c r="J33" s="111"/>
      <c r="K33" s="111"/>
      <c r="L33" s="111"/>
    </row>
    <row r="34" spans="1:12" s="13" customFormat="1" ht="25.5">
      <c r="A34" s="109">
        <v>42</v>
      </c>
      <c r="B34" s="114" t="s">
        <v>60</v>
      </c>
      <c r="C34" s="116">
        <f>SUM(C36:C37)</f>
        <v>5600</v>
      </c>
      <c r="D34" s="113"/>
      <c r="E34" s="116">
        <f>C34</f>
        <v>5600</v>
      </c>
      <c r="F34" s="113"/>
      <c r="G34" s="113"/>
      <c r="H34" s="113"/>
      <c r="I34" s="113"/>
      <c r="J34" s="113"/>
      <c r="K34" s="116">
        <v>5600</v>
      </c>
      <c r="L34" s="116">
        <v>5600</v>
      </c>
    </row>
    <row r="35" spans="1:12" ht="0.75" customHeight="1">
      <c r="A35" s="117">
        <v>422</v>
      </c>
      <c r="B35" s="110" t="s">
        <v>34</v>
      </c>
      <c r="C35" s="119">
        <v>2550</v>
      </c>
      <c r="D35" s="113"/>
      <c r="E35" s="119">
        <v>2550</v>
      </c>
      <c r="F35" s="113"/>
      <c r="G35" s="113"/>
      <c r="H35" s="113"/>
      <c r="I35" s="113"/>
      <c r="J35" s="113"/>
      <c r="K35" s="113"/>
      <c r="L35" s="113"/>
    </row>
    <row r="36" spans="1:12" ht="12.75">
      <c r="A36" s="117">
        <v>422</v>
      </c>
      <c r="B36" s="110" t="s">
        <v>34</v>
      </c>
      <c r="C36" s="111">
        <v>5600</v>
      </c>
      <c r="D36" s="111">
        <v>0</v>
      </c>
      <c r="E36" s="111">
        <f>C36</f>
        <v>5600</v>
      </c>
      <c r="F36" s="111"/>
      <c r="G36" s="111"/>
      <c r="H36" s="111"/>
      <c r="I36" s="111"/>
      <c r="J36" s="111"/>
      <c r="K36" s="111"/>
      <c r="L36" s="111"/>
    </row>
    <row r="37" spans="1:12" ht="25.5">
      <c r="A37" s="117">
        <v>424</v>
      </c>
      <c r="B37" s="110" t="s">
        <v>37</v>
      </c>
      <c r="C37" s="119"/>
      <c r="D37" s="113"/>
      <c r="E37" s="119"/>
      <c r="F37" s="113"/>
      <c r="G37" s="113"/>
      <c r="H37" s="113"/>
      <c r="I37" s="113"/>
      <c r="J37" s="113"/>
      <c r="K37" s="113"/>
      <c r="L37" s="113"/>
    </row>
    <row r="38" spans="1:12" s="13" customFormat="1" ht="12.75">
      <c r="A38" s="117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ht="25.5">
      <c r="A39" s="109" t="s">
        <v>59</v>
      </c>
      <c r="B39" s="114" t="s">
        <v>61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12.75">
      <c r="A40" s="109">
        <v>3</v>
      </c>
      <c r="B40" s="114" t="s">
        <v>22</v>
      </c>
      <c r="C40" s="116">
        <f>C41</f>
        <v>62000</v>
      </c>
      <c r="D40" s="111"/>
      <c r="E40" s="111"/>
      <c r="F40" s="116">
        <f>C40</f>
        <v>62000</v>
      </c>
      <c r="G40" s="111"/>
      <c r="H40" s="111"/>
      <c r="I40" s="111"/>
      <c r="J40" s="111"/>
      <c r="K40" s="116">
        <v>62000</v>
      </c>
      <c r="L40" s="116">
        <v>62000</v>
      </c>
    </row>
    <row r="41" spans="1:12" ht="12.75">
      <c r="A41" s="109">
        <v>32</v>
      </c>
      <c r="B41" s="114" t="s">
        <v>27</v>
      </c>
      <c r="C41" s="116">
        <f>SUM(C42,C46)</f>
        <v>62000</v>
      </c>
      <c r="D41" s="113"/>
      <c r="E41" s="113"/>
      <c r="F41" s="116">
        <f>C41</f>
        <v>62000</v>
      </c>
      <c r="G41" s="113"/>
      <c r="H41" s="113"/>
      <c r="I41" s="113"/>
      <c r="J41" s="113"/>
      <c r="K41" s="116">
        <v>62000</v>
      </c>
      <c r="L41" s="116">
        <v>62000</v>
      </c>
    </row>
    <row r="42" spans="1:12" ht="12.75">
      <c r="A42" s="117">
        <v>322</v>
      </c>
      <c r="B42" s="110" t="s">
        <v>29</v>
      </c>
      <c r="C42" s="118">
        <v>59000</v>
      </c>
      <c r="D42" s="111"/>
      <c r="E42" s="111"/>
      <c r="F42" s="118">
        <f>C42</f>
        <v>59000</v>
      </c>
      <c r="G42" s="120"/>
      <c r="H42" s="111"/>
      <c r="I42" s="111"/>
      <c r="J42" s="111"/>
      <c r="K42" s="111"/>
      <c r="L42" s="111"/>
    </row>
    <row r="43" spans="1:12" ht="1.5" customHeight="1" hidden="1">
      <c r="A43" s="117">
        <v>329</v>
      </c>
      <c r="B43" s="110" t="s">
        <v>31</v>
      </c>
      <c r="C43" s="119">
        <v>5200</v>
      </c>
      <c r="D43" s="111"/>
      <c r="E43" s="111"/>
      <c r="F43" s="119">
        <v>5200</v>
      </c>
      <c r="G43" s="111"/>
      <c r="H43" s="111"/>
      <c r="I43" s="111"/>
      <c r="J43" s="111"/>
      <c r="K43" s="111"/>
      <c r="L43" s="111"/>
    </row>
    <row r="44" spans="1:12" s="13" customFormat="1" ht="12.75" hidden="1">
      <c r="A44" s="117">
        <v>323</v>
      </c>
      <c r="B44" s="110" t="s">
        <v>30</v>
      </c>
      <c r="C44" s="119">
        <v>1000</v>
      </c>
      <c r="D44" s="111"/>
      <c r="E44" s="111"/>
      <c r="F44" s="119">
        <v>1000</v>
      </c>
      <c r="G44" s="111"/>
      <c r="H44" s="111"/>
      <c r="I44" s="111"/>
      <c r="J44" s="111"/>
      <c r="K44" s="111"/>
      <c r="L44" s="111"/>
    </row>
    <row r="45" spans="1:12" ht="25.5" hidden="1">
      <c r="A45" s="109">
        <v>42</v>
      </c>
      <c r="B45" s="114" t="s">
        <v>60</v>
      </c>
      <c r="C45" s="113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1:12" ht="12.75">
      <c r="A46" s="117">
        <v>329</v>
      </c>
      <c r="B46" s="110" t="s">
        <v>31</v>
      </c>
      <c r="C46" s="119">
        <v>3000</v>
      </c>
      <c r="D46" s="111"/>
      <c r="E46" s="111"/>
      <c r="F46" s="119">
        <f>C46</f>
        <v>3000</v>
      </c>
      <c r="G46" s="111"/>
      <c r="H46" s="111"/>
      <c r="I46" s="111"/>
      <c r="J46" s="111"/>
      <c r="K46" s="111"/>
      <c r="L46" s="111"/>
    </row>
    <row r="47" spans="1:12" s="13" customFormat="1" ht="12.75" customHeight="1">
      <c r="A47" s="117">
        <v>422</v>
      </c>
      <c r="B47" s="110" t="s">
        <v>34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3" customFormat="1" ht="25.5">
      <c r="A48" s="117">
        <v>424</v>
      </c>
      <c r="B48" s="110" t="s">
        <v>37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3" customFormat="1" ht="12.75">
      <c r="A49" s="109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ht="12.75">
      <c r="A50" s="115" t="s">
        <v>59</v>
      </c>
      <c r="B50" s="114" t="s">
        <v>62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 ht="12.75">
      <c r="A51" s="109" t="s">
        <v>58</v>
      </c>
      <c r="B51" s="114" t="s">
        <v>22</v>
      </c>
      <c r="C51" s="116">
        <f>SUM(C52,C56,C62,C63,C64)</f>
        <v>204400</v>
      </c>
      <c r="D51" s="113"/>
      <c r="E51" s="113"/>
      <c r="F51" s="113"/>
      <c r="G51" s="116">
        <f>C51</f>
        <v>204400</v>
      </c>
      <c r="H51" s="113"/>
      <c r="I51" s="113"/>
      <c r="J51" s="113"/>
      <c r="K51" s="116">
        <f>SUM(K63,K70)</f>
        <v>113000</v>
      </c>
      <c r="L51" s="116">
        <f>K51</f>
        <v>113000</v>
      </c>
    </row>
    <row r="52" spans="1:12" ht="12.75">
      <c r="A52" s="109">
        <v>31</v>
      </c>
      <c r="B52" s="114" t="s">
        <v>23</v>
      </c>
      <c r="C52" s="116">
        <f>SUM(C53:C55)</f>
        <v>2000</v>
      </c>
      <c r="D52" s="113"/>
      <c r="E52" s="113"/>
      <c r="F52" s="113"/>
      <c r="G52" s="116">
        <f>C52</f>
        <v>2000</v>
      </c>
      <c r="H52" s="113"/>
      <c r="I52" s="113"/>
      <c r="J52" s="113"/>
      <c r="K52" s="113"/>
      <c r="L52" s="113"/>
    </row>
    <row r="53" spans="1:12" s="13" customFormat="1" ht="12.75">
      <c r="A53" s="117">
        <v>311</v>
      </c>
      <c r="B53" s="110" t="s">
        <v>24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.75">
      <c r="A54" s="117">
        <v>312</v>
      </c>
      <c r="B54" s="110" t="s">
        <v>25</v>
      </c>
      <c r="C54" s="119">
        <v>2000</v>
      </c>
      <c r="D54" s="111"/>
      <c r="E54" s="111"/>
      <c r="F54" s="111"/>
      <c r="G54" s="119">
        <f>C54</f>
        <v>2000</v>
      </c>
      <c r="H54" s="111"/>
      <c r="I54" s="111"/>
      <c r="J54" s="111"/>
      <c r="K54" s="111"/>
      <c r="L54" s="111"/>
    </row>
    <row r="55" spans="1:12" ht="12.75">
      <c r="A55" s="117">
        <v>313</v>
      </c>
      <c r="B55" s="110" t="s">
        <v>26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12" ht="12.75">
      <c r="A56" s="109">
        <v>32</v>
      </c>
      <c r="B56" s="114" t="s">
        <v>27</v>
      </c>
      <c r="C56" s="121">
        <f>SUM(C57:C61)</f>
        <v>87900</v>
      </c>
      <c r="D56" s="113"/>
      <c r="E56" s="113"/>
      <c r="F56" s="113"/>
      <c r="G56" s="121">
        <f aca="true" t="shared" si="2" ref="G56:G65">C56</f>
        <v>87900</v>
      </c>
      <c r="H56" s="113"/>
      <c r="I56" s="113"/>
      <c r="J56" s="113"/>
      <c r="K56" s="116"/>
      <c r="L56" s="116"/>
    </row>
    <row r="57" spans="1:12" ht="12.75">
      <c r="A57" s="117">
        <v>321</v>
      </c>
      <c r="B57" s="110" t="s">
        <v>28</v>
      </c>
      <c r="C57" s="118">
        <v>43500</v>
      </c>
      <c r="D57" s="111"/>
      <c r="E57" s="111"/>
      <c r="F57" s="111"/>
      <c r="G57" s="118">
        <f t="shared" si="2"/>
        <v>43500</v>
      </c>
      <c r="H57" s="111"/>
      <c r="I57" s="111"/>
      <c r="J57" s="111"/>
      <c r="K57" s="111"/>
      <c r="L57" s="111"/>
    </row>
    <row r="58" spans="1:12" ht="12.75">
      <c r="A58" s="117">
        <v>322</v>
      </c>
      <c r="B58" s="110" t="s">
        <v>29</v>
      </c>
      <c r="C58" s="119">
        <v>21900</v>
      </c>
      <c r="D58" s="111"/>
      <c r="E58" s="111"/>
      <c r="F58" s="111"/>
      <c r="G58" s="119">
        <f t="shared" si="2"/>
        <v>21900</v>
      </c>
      <c r="H58" s="111"/>
      <c r="I58" s="111"/>
      <c r="J58" s="111"/>
      <c r="K58" s="111"/>
      <c r="L58" s="111"/>
    </row>
    <row r="59" spans="1:12" ht="12.75">
      <c r="A59" s="117">
        <v>323</v>
      </c>
      <c r="B59" s="110" t="s">
        <v>30</v>
      </c>
      <c r="C59" s="119">
        <v>6000</v>
      </c>
      <c r="D59" s="111"/>
      <c r="E59" s="111"/>
      <c r="F59" s="111"/>
      <c r="G59" s="119">
        <f t="shared" si="2"/>
        <v>6000</v>
      </c>
      <c r="H59" s="111"/>
      <c r="I59" s="111"/>
      <c r="J59" s="111"/>
      <c r="K59" s="111"/>
      <c r="L59" s="111"/>
    </row>
    <row r="60" spans="1:12" s="13" customFormat="1" ht="25.5">
      <c r="A60" s="117">
        <v>324</v>
      </c>
      <c r="B60" s="110" t="s">
        <v>64</v>
      </c>
      <c r="C60" s="119">
        <v>0</v>
      </c>
      <c r="D60" s="111"/>
      <c r="E60" s="111"/>
      <c r="F60" s="111"/>
      <c r="G60" s="119">
        <f t="shared" si="2"/>
        <v>0</v>
      </c>
      <c r="H60" s="111"/>
      <c r="I60" s="111"/>
      <c r="J60" s="111"/>
      <c r="K60" s="111"/>
      <c r="L60" s="111"/>
    </row>
    <row r="61" spans="1:12" ht="12.75">
      <c r="A61" s="117">
        <v>329</v>
      </c>
      <c r="B61" s="110" t="s">
        <v>31</v>
      </c>
      <c r="C61" s="118">
        <v>16500</v>
      </c>
      <c r="D61" s="111"/>
      <c r="E61" s="111"/>
      <c r="F61" s="111"/>
      <c r="G61" s="118">
        <f t="shared" si="2"/>
        <v>16500</v>
      </c>
      <c r="H61" s="111"/>
      <c r="I61" s="111"/>
      <c r="J61" s="111"/>
      <c r="K61" s="111"/>
      <c r="L61" s="111"/>
    </row>
    <row r="62" spans="1:12" ht="12.75">
      <c r="A62" s="109">
        <v>343</v>
      </c>
      <c r="B62" s="110" t="s">
        <v>33</v>
      </c>
      <c r="C62" s="116">
        <v>1000</v>
      </c>
      <c r="D62" s="111"/>
      <c r="E62" s="111"/>
      <c r="F62" s="111"/>
      <c r="G62" s="119">
        <f t="shared" si="2"/>
        <v>1000</v>
      </c>
      <c r="H62" s="111"/>
      <c r="I62" s="111"/>
      <c r="J62" s="111"/>
      <c r="K62" s="111"/>
      <c r="L62" s="111"/>
    </row>
    <row r="63" spans="1:12" ht="25.5">
      <c r="A63" s="109">
        <v>372</v>
      </c>
      <c r="B63" s="110" t="s">
        <v>82</v>
      </c>
      <c r="C63" s="116">
        <v>21500</v>
      </c>
      <c r="D63" s="111"/>
      <c r="E63" s="111"/>
      <c r="F63" s="111"/>
      <c r="G63" s="119">
        <f t="shared" si="2"/>
        <v>21500</v>
      </c>
      <c r="H63" s="111"/>
      <c r="I63" s="111"/>
      <c r="J63" s="111"/>
      <c r="K63" s="119">
        <v>21500</v>
      </c>
      <c r="L63" s="119">
        <v>21500</v>
      </c>
    </row>
    <row r="64" spans="1:12" s="13" customFormat="1" ht="12.75" customHeight="1">
      <c r="A64" s="109">
        <v>42</v>
      </c>
      <c r="B64" s="114" t="s">
        <v>75</v>
      </c>
      <c r="C64" s="116">
        <f>SUM(C65,C70)</f>
        <v>92000</v>
      </c>
      <c r="D64" s="113"/>
      <c r="E64" s="113"/>
      <c r="F64" s="113"/>
      <c r="G64" s="116">
        <f t="shared" si="2"/>
        <v>92000</v>
      </c>
      <c r="H64" s="113"/>
      <c r="I64" s="113"/>
      <c r="J64" s="113"/>
      <c r="K64" s="116"/>
      <c r="L64" s="116"/>
    </row>
    <row r="65" spans="1:12" s="13" customFormat="1" ht="12.75">
      <c r="A65" s="117">
        <v>422</v>
      </c>
      <c r="B65" s="110" t="s">
        <v>34</v>
      </c>
      <c r="C65" s="119">
        <v>500</v>
      </c>
      <c r="D65" s="111"/>
      <c r="E65" s="111"/>
      <c r="F65" s="111"/>
      <c r="G65" s="119">
        <f t="shared" si="2"/>
        <v>500</v>
      </c>
      <c r="H65" s="111"/>
      <c r="I65" s="111"/>
      <c r="J65" s="111"/>
      <c r="K65" s="111"/>
      <c r="L65" s="111"/>
    </row>
    <row r="66" spans="1:12" s="13" customFormat="1" ht="12.75" hidden="1">
      <c r="A66" s="117">
        <v>424</v>
      </c>
      <c r="B66" s="110" t="s">
        <v>65</v>
      </c>
      <c r="C66" s="118">
        <v>2000</v>
      </c>
      <c r="D66" s="111"/>
      <c r="E66" s="111"/>
      <c r="F66" s="111"/>
      <c r="G66" s="118">
        <v>2000</v>
      </c>
      <c r="H66" s="111"/>
      <c r="I66" s="111"/>
      <c r="J66" s="111"/>
      <c r="K66" s="111"/>
      <c r="L66" s="111"/>
    </row>
    <row r="67" spans="1:12" ht="12.75" hidden="1">
      <c r="A67" s="115"/>
      <c r="B67" s="114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 ht="12.75" hidden="1">
      <c r="A68" s="109" t="s">
        <v>59</v>
      </c>
      <c r="B68" s="114" t="s">
        <v>66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ht="12.75" hidden="1">
      <c r="A69" s="109"/>
      <c r="B69" s="114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s="13" customFormat="1" ht="25.5">
      <c r="A70" s="117">
        <v>424</v>
      </c>
      <c r="B70" s="110" t="s">
        <v>37</v>
      </c>
      <c r="C70" s="119">
        <v>91500</v>
      </c>
      <c r="D70" s="111"/>
      <c r="E70" s="111"/>
      <c r="F70" s="111"/>
      <c r="G70" s="119">
        <f>C70</f>
        <v>91500</v>
      </c>
      <c r="H70" s="111"/>
      <c r="I70" s="111"/>
      <c r="J70" s="111"/>
      <c r="K70" s="119">
        <v>91500</v>
      </c>
      <c r="L70" s="119">
        <v>91500</v>
      </c>
    </row>
    <row r="71" spans="1:12" ht="12.75">
      <c r="A71" s="117"/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1:12" ht="13.5" customHeight="1">
      <c r="A72" s="109" t="s">
        <v>59</v>
      </c>
      <c r="B72" s="114" t="s">
        <v>66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 ht="13.5" customHeight="1">
      <c r="A73" s="109">
        <v>3</v>
      </c>
      <c r="B73" s="114" t="s">
        <v>22</v>
      </c>
      <c r="C73" s="116">
        <f>C74</f>
        <v>10000</v>
      </c>
      <c r="D73" s="113"/>
      <c r="E73" s="113"/>
      <c r="F73" s="113"/>
      <c r="G73" s="116"/>
      <c r="H73" s="116">
        <f aca="true" t="shared" si="3" ref="H73:H78">C73</f>
        <v>10000</v>
      </c>
      <c r="I73" s="113"/>
      <c r="J73" s="113"/>
      <c r="K73" s="122">
        <v>10000</v>
      </c>
      <c r="L73" s="122">
        <v>10000</v>
      </c>
    </row>
    <row r="74" spans="1:12" ht="21" customHeight="1">
      <c r="A74" s="109">
        <v>32</v>
      </c>
      <c r="B74" s="114" t="s">
        <v>27</v>
      </c>
      <c r="C74" s="119">
        <f>SUM(C75:C78)</f>
        <v>10000</v>
      </c>
      <c r="D74" s="111"/>
      <c r="E74" s="111"/>
      <c r="F74" s="111"/>
      <c r="G74" s="119"/>
      <c r="H74" s="119">
        <f t="shared" si="3"/>
        <v>10000</v>
      </c>
      <c r="I74" s="111"/>
      <c r="J74" s="111"/>
      <c r="K74" s="116"/>
      <c r="L74" s="116"/>
    </row>
    <row r="75" spans="1:12" ht="21" customHeight="1">
      <c r="A75" s="117">
        <v>321</v>
      </c>
      <c r="B75" s="110" t="s">
        <v>28</v>
      </c>
      <c r="C75" s="119">
        <v>3000</v>
      </c>
      <c r="D75" s="111"/>
      <c r="E75" s="111"/>
      <c r="F75" s="111"/>
      <c r="G75" s="119"/>
      <c r="H75" s="119">
        <f t="shared" si="3"/>
        <v>3000</v>
      </c>
      <c r="I75" s="111"/>
      <c r="J75" s="111"/>
      <c r="K75" s="116"/>
      <c r="L75" s="116"/>
    </row>
    <row r="76" spans="1:12" ht="12.75">
      <c r="A76" s="117">
        <v>322</v>
      </c>
      <c r="B76" s="110" t="s">
        <v>29</v>
      </c>
      <c r="C76" s="119">
        <v>2900</v>
      </c>
      <c r="D76" s="111"/>
      <c r="E76" s="111"/>
      <c r="F76" s="111"/>
      <c r="G76" s="119"/>
      <c r="H76" s="118">
        <f t="shared" si="3"/>
        <v>2900</v>
      </c>
      <c r="I76" s="111"/>
      <c r="J76" s="111"/>
      <c r="K76" s="119"/>
      <c r="L76" s="119"/>
    </row>
    <row r="77" spans="1:12" ht="12.75">
      <c r="A77" s="117">
        <v>323</v>
      </c>
      <c r="B77" s="110" t="s">
        <v>30</v>
      </c>
      <c r="C77" s="119">
        <v>900</v>
      </c>
      <c r="D77" s="111"/>
      <c r="E77" s="111"/>
      <c r="F77" s="111"/>
      <c r="G77" s="119"/>
      <c r="H77" s="118">
        <f t="shared" si="3"/>
        <v>900</v>
      </c>
      <c r="I77" s="111"/>
      <c r="J77" s="111"/>
      <c r="K77" s="119"/>
      <c r="L77" s="119"/>
    </row>
    <row r="78" spans="1:12" s="13" customFormat="1" ht="12.75">
      <c r="A78" s="117">
        <v>329</v>
      </c>
      <c r="B78" s="111" t="s">
        <v>31</v>
      </c>
      <c r="C78" s="119">
        <v>3200</v>
      </c>
      <c r="D78" s="111"/>
      <c r="E78" s="111"/>
      <c r="F78" s="111"/>
      <c r="G78" s="119"/>
      <c r="H78" s="118">
        <f t="shared" si="3"/>
        <v>3200</v>
      </c>
      <c r="I78" s="111"/>
      <c r="J78" s="111"/>
      <c r="K78" s="119"/>
      <c r="L78" s="119"/>
    </row>
    <row r="79" spans="1:12" ht="25.5">
      <c r="A79" s="109">
        <v>4</v>
      </c>
      <c r="B79" s="114" t="s">
        <v>69</v>
      </c>
      <c r="C79" s="116"/>
      <c r="D79" s="111"/>
      <c r="E79" s="111"/>
      <c r="F79" s="111"/>
      <c r="G79" s="116"/>
      <c r="H79" s="116"/>
      <c r="I79" s="111"/>
      <c r="J79" s="111"/>
      <c r="K79" s="116"/>
      <c r="L79" s="116"/>
    </row>
    <row r="80" spans="1:12" ht="25.5">
      <c r="A80" s="109">
        <v>42</v>
      </c>
      <c r="B80" s="114" t="s">
        <v>68</v>
      </c>
      <c r="C80" s="116"/>
      <c r="D80" s="111"/>
      <c r="E80" s="111"/>
      <c r="F80" s="111"/>
      <c r="G80" s="116"/>
      <c r="H80" s="116"/>
      <c r="I80" s="111"/>
      <c r="J80" s="111"/>
      <c r="K80" s="119"/>
      <c r="L80" s="119"/>
    </row>
    <row r="81" spans="1:12" s="13" customFormat="1" ht="12.75">
      <c r="A81" s="117">
        <v>422</v>
      </c>
      <c r="B81" s="110" t="s">
        <v>34</v>
      </c>
      <c r="C81" s="119"/>
      <c r="D81" s="113"/>
      <c r="E81" s="113"/>
      <c r="F81" s="113"/>
      <c r="G81" s="119"/>
      <c r="H81" s="119"/>
      <c r="I81" s="113"/>
      <c r="J81" s="113"/>
      <c r="K81" s="113"/>
      <c r="L81" s="113"/>
    </row>
    <row r="82" spans="1:12" s="13" customFormat="1" ht="12.75">
      <c r="A82" s="117">
        <v>424</v>
      </c>
      <c r="B82" s="110" t="s">
        <v>67</v>
      </c>
      <c r="C82" s="119"/>
      <c r="D82" s="111"/>
      <c r="E82" s="111"/>
      <c r="F82" s="111"/>
      <c r="G82" s="119"/>
      <c r="H82" s="119"/>
      <c r="I82" s="111"/>
      <c r="J82" s="111"/>
      <c r="K82" s="111"/>
      <c r="L82" s="111"/>
    </row>
    <row r="83" spans="1:12" s="13" customFormat="1" ht="25.5" hidden="1">
      <c r="A83" s="109" t="s">
        <v>71</v>
      </c>
      <c r="B83" s="114" t="s">
        <v>72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ht="12.75" hidden="1">
      <c r="A84" s="115" t="s">
        <v>59</v>
      </c>
      <c r="B84" s="114" t="s">
        <v>70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ht="12.75" hidden="1">
      <c r="A85" s="109">
        <v>3</v>
      </c>
      <c r="B85" s="114" t="s">
        <v>22</v>
      </c>
      <c r="C85" s="116">
        <v>43000</v>
      </c>
      <c r="D85" s="113"/>
      <c r="E85" s="113"/>
      <c r="F85" s="113"/>
      <c r="G85" s="116">
        <v>43000</v>
      </c>
      <c r="H85" s="113"/>
      <c r="I85" s="113"/>
      <c r="J85" s="113"/>
      <c r="K85" s="116">
        <v>43000</v>
      </c>
      <c r="L85" s="116">
        <v>43000</v>
      </c>
    </row>
    <row r="86" spans="1:12" ht="12.75" hidden="1">
      <c r="A86" s="109"/>
      <c r="B86" s="114"/>
      <c r="C86" s="113"/>
      <c r="D86" s="113"/>
      <c r="E86" s="113"/>
      <c r="F86" s="113"/>
      <c r="G86" s="113"/>
      <c r="H86" s="113"/>
      <c r="I86" s="113"/>
      <c r="J86" s="113"/>
      <c r="K86" s="116">
        <v>43000</v>
      </c>
      <c r="L86" s="116">
        <v>43000</v>
      </c>
    </row>
    <row r="87" spans="1:12" s="13" customFormat="1" ht="12.75">
      <c r="A87" s="117"/>
      <c r="B87" s="110"/>
      <c r="C87" s="111"/>
      <c r="D87" s="111"/>
      <c r="E87" s="111"/>
      <c r="F87" s="111"/>
      <c r="G87" s="111"/>
      <c r="H87" s="111"/>
      <c r="I87" s="111"/>
      <c r="J87" s="111"/>
      <c r="K87" s="116"/>
      <c r="L87" s="116"/>
    </row>
    <row r="88" spans="1:12" ht="25.5">
      <c r="A88" s="109" t="s">
        <v>71</v>
      </c>
      <c r="B88" s="114" t="s">
        <v>85</v>
      </c>
      <c r="C88" s="111"/>
      <c r="D88" s="111"/>
      <c r="E88" s="111"/>
      <c r="F88" s="111"/>
      <c r="G88" s="111"/>
      <c r="H88" s="111"/>
      <c r="I88" s="111"/>
      <c r="J88" s="111"/>
      <c r="K88" s="116"/>
      <c r="L88" s="116"/>
    </row>
    <row r="89" spans="1:12" ht="12.75">
      <c r="A89" s="117">
        <v>3</v>
      </c>
      <c r="B89" s="114" t="s">
        <v>22</v>
      </c>
      <c r="C89" s="116">
        <f>C98</f>
        <v>40000</v>
      </c>
      <c r="D89" s="111"/>
      <c r="E89" s="111"/>
      <c r="F89" s="111"/>
      <c r="G89" s="119">
        <f>C89</f>
        <v>40000</v>
      </c>
      <c r="H89" s="111"/>
      <c r="I89" s="111"/>
      <c r="J89" s="111"/>
      <c r="K89" s="116"/>
      <c r="L89" s="116"/>
    </row>
    <row r="90" spans="1:12" ht="12.75" hidden="1">
      <c r="A90" s="109">
        <v>32</v>
      </c>
      <c r="B90" s="114" t="s">
        <v>27</v>
      </c>
      <c r="C90" s="116">
        <v>43000</v>
      </c>
      <c r="D90" s="113"/>
      <c r="E90" s="113"/>
      <c r="F90" s="113"/>
      <c r="G90" s="116">
        <v>43000</v>
      </c>
      <c r="H90" s="113"/>
      <c r="I90" s="113"/>
      <c r="J90" s="113"/>
      <c r="K90" s="116"/>
      <c r="L90" s="116"/>
    </row>
    <row r="91" spans="1:12" ht="12.75" hidden="1">
      <c r="A91" s="117">
        <v>322</v>
      </c>
      <c r="B91" s="110" t="s">
        <v>29</v>
      </c>
      <c r="C91" s="119">
        <v>43000</v>
      </c>
      <c r="D91" s="111"/>
      <c r="E91" s="111"/>
      <c r="F91" s="111"/>
      <c r="G91" s="119">
        <v>43000</v>
      </c>
      <c r="H91" s="111"/>
      <c r="I91" s="111"/>
      <c r="J91" s="111"/>
      <c r="K91" s="111"/>
      <c r="L91" s="111"/>
    </row>
    <row r="92" spans="1:12" s="13" customFormat="1" ht="24" hidden="1">
      <c r="A92" s="117"/>
      <c r="B92" s="123" t="s">
        <v>73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ht="12.75" hidden="1">
      <c r="A93" s="117"/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13" customFormat="1" ht="12.75" hidden="1">
      <c r="A94" s="117"/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2" s="13" customFormat="1" ht="12.75" hidden="1">
      <c r="A95" s="109"/>
      <c r="B95" s="114"/>
      <c r="C95" s="113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1:12" ht="12.75" hidden="1">
      <c r="A96" s="117"/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1:12" ht="12.75" hidden="1">
      <c r="A97" s="109"/>
      <c r="B97" s="114"/>
      <c r="C97" s="113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 ht="12.75">
      <c r="A98" s="109">
        <v>32</v>
      </c>
      <c r="B98" s="114" t="s">
        <v>27</v>
      </c>
      <c r="C98" s="116">
        <f>SUM(C99)</f>
        <v>40000</v>
      </c>
      <c r="D98" s="113"/>
      <c r="E98" s="113"/>
      <c r="F98" s="113"/>
      <c r="G98" s="116">
        <f>C98</f>
        <v>40000</v>
      </c>
      <c r="H98" s="113"/>
      <c r="I98" s="113"/>
      <c r="J98" s="113"/>
      <c r="K98" s="113"/>
      <c r="L98" s="113"/>
    </row>
    <row r="99" spans="1:12" s="13" customFormat="1" ht="12.75" customHeight="1">
      <c r="A99" s="117">
        <v>322</v>
      </c>
      <c r="B99" s="110" t="s">
        <v>29</v>
      </c>
      <c r="C99" s="119">
        <v>40000</v>
      </c>
      <c r="D99" s="111"/>
      <c r="E99" s="111"/>
      <c r="F99" s="111"/>
      <c r="G99" s="119">
        <f>C99</f>
        <v>40000</v>
      </c>
      <c r="H99" s="111"/>
      <c r="I99" s="111"/>
      <c r="J99" s="111"/>
      <c r="K99" s="111"/>
      <c r="L99" s="111"/>
    </row>
    <row r="100" spans="1:12" s="13" customFormat="1" ht="12.75">
      <c r="A100" s="117"/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13" customFormat="1" ht="12.75">
      <c r="A101" s="109" t="s">
        <v>71</v>
      </c>
      <c r="B101" s="114" t="s">
        <v>76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ht="12.75">
      <c r="A102" s="115" t="s">
        <v>41</v>
      </c>
      <c r="B102" s="114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ht="12.75">
      <c r="A103" s="109">
        <v>3</v>
      </c>
      <c r="B103" s="114" t="s">
        <v>22</v>
      </c>
      <c r="C103" s="116">
        <f>SUM(C104,C118)</f>
        <v>58100</v>
      </c>
      <c r="D103" s="113"/>
      <c r="E103" s="113"/>
      <c r="F103" s="113"/>
      <c r="G103" s="116">
        <f>C103</f>
        <v>58100</v>
      </c>
      <c r="H103" s="113"/>
      <c r="I103" s="113"/>
      <c r="J103" s="113"/>
      <c r="K103" s="113"/>
      <c r="L103" s="113"/>
    </row>
    <row r="104" spans="1:12" ht="12.75">
      <c r="A104" s="109">
        <v>31</v>
      </c>
      <c r="B104" s="114" t="s">
        <v>23</v>
      </c>
      <c r="C104" s="116">
        <f>SUM(C105:C107)</f>
        <v>54100</v>
      </c>
      <c r="D104" s="113"/>
      <c r="E104" s="113"/>
      <c r="F104" s="113"/>
      <c r="G104" s="116">
        <f>C104</f>
        <v>54100</v>
      </c>
      <c r="H104" s="113"/>
      <c r="I104" s="113"/>
      <c r="J104" s="113"/>
      <c r="K104" s="116"/>
      <c r="L104" s="116"/>
    </row>
    <row r="105" spans="1:12" s="13" customFormat="1" ht="12.75">
      <c r="A105" s="117">
        <v>311</v>
      </c>
      <c r="B105" s="110" t="s">
        <v>24</v>
      </c>
      <c r="C105" s="119">
        <v>46000</v>
      </c>
      <c r="D105" s="111"/>
      <c r="E105" s="111"/>
      <c r="F105" s="111"/>
      <c r="G105" s="119">
        <f>C105</f>
        <v>46000</v>
      </c>
      <c r="H105" s="111"/>
      <c r="I105" s="111"/>
      <c r="J105" s="111"/>
      <c r="K105" s="111"/>
      <c r="L105" s="111"/>
    </row>
    <row r="106" spans="1:12" ht="12.75">
      <c r="A106" s="117">
        <v>312</v>
      </c>
      <c r="B106" s="110" t="s">
        <v>25</v>
      </c>
      <c r="C106" s="119">
        <v>2500</v>
      </c>
      <c r="D106" s="111"/>
      <c r="E106" s="111"/>
      <c r="F106" s="111"/>
      <c r="G106" s="119">
        <f>C106</f>
        <v>2500</v>
      </c>
      <c r="H106" s="111"/>
      <c r="I106" s="111"/>
      <c r="J106" s="111"/>
      <c r="K106" s="111"/>
      <c r="L106" s="111"/>
    </row>
    <row r="107" spans="1:12" ht="12.75">
      <c r="A107" s="117">
        <v>313</v>
      </c>
      <c r="B107" s="110" t="s">
        <v>26</v>
      </c>
      <c r="C107" s="119">
        <v>5600</v>
      </c>
      <c r="D107" s="111"/>
      <c r="E107" s="111"/>
      <c r="F107" s="111"/>
      <c r="G107" s="119">
        <f>C107</f>
        <v>5600</v>
      </c>
      <c r="H107" s="111"/>
      <c r="I107" s="111"/>
      <c r="J107" s="111"/>
      <c r="K107" s="111"/>
      <c r="L107" s="111"/>
    </row>
    <row r="108" spans="1:12" ht="0.75" customHeight="1">
      <c r="A108" s="109">
        <v>32</v>
      </c>
      <c r="B108" s="114" t="s">
        <v>27</v>
      </c>
      <c r="C108" s="116">
        <v>0</v>
      </c>
      <c r="D108" s="113"/>
      <c r="E108" s="113"/>
      <c r="F108" s="113"/>
      <c r="G108" s="116"/>
      <c r="H108" s="113"/>
      <c r="I108" s="113"/>
      <c r="J108" s="113"/>
      <c r="K108" s="116"/>
      <c r="L108" s="116"/>
    </row>
    <row r="109" spans="1:12" ht="12.75" hidden="1">
      <c r="A109" s="117">
        <v>321</v>
      </c>
      <c r="B109" s="110" t="s">
        <v>28</v>
      </c>
      <c r="C109" s="119"/>
      <c r="D109" s="111"/>
      <c r="E109" s="111"/>
      <c r="F109" s="111"/>
      <c r="G109" s="119"/>
      <c r="H109" s="111"/>
      <c r="I109" s="111"/>
      <c r="J109" s="111"/>
      <c r="K109" s="111"/>
      <c r="L109" s="111"/>
    </row>
    <row r="110" spans="1:12" s="13" customFormat="1" ht="12.75" hidden="1">
      <c r="A110" s="117"/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ht="12.75" hidden="1">
      <c r="A111" s="117"/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s="13" customFormat="1" ht="12.75" hidden="1">
      <c r="A112" s="117"/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ht="12.75" hidden="1">
      <c r="A113" s="109"/>
      <c r="B113" s="114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1:12" s="13" customFormat="1" ht="12.75" hidden="1">
      <c r="A114" s="117"/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s="13" customFormat="1" ht="12.75" hidden="1">
      <c r="A115" s="109"/>
      <c r="B115" s="114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1:12" ht="12.75" customHeight="1" hidden="1">
      <c r="A116" s="117"/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 ht="12.75" hidden="1">
      <c r="A117" s="109"/>
      <c r="B117" s="114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1:12" s="13" customFormat="1" ht="25.5">
      <c r="A118" s="109">
        <v>321</v>
      </c>
      <c r="B118" s="110" t="s">
        <v>86</v>
      </c>
      <c r="C118" s="116">
        <v>4000</v>
      </c>
      <c r="D118" s="111"/>
      <c r="E118" s="111"/>
      <c r="F118" s="111"/>
      <c r="G118" s="119">
        <f>C118</f>
        <v>4000</v>
      </c>
      <c r="H118" s="111"/>
      <c r="I118" s="111"/>
      <c r="J118" s="111"/>
      <c r="K118" s="111"/>
      <c r="L118" s="111"/>
    </row>
    <row r="119" spans="1:12" s="13" customFormat="1" ht="12.75">
      <c r="A119" s="117"/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 ht="12.75">
      <c r="A120" s="115" t="s">
        <v>71</v>
      </c>
      <c r="B120" s="114" t="s">
        <v>74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1:12" ht="12.75">
      <c r="A121" s="109">
        <v>3</v>
      </c>
      <c r="B121" s="114" t="s">
        <v>22</v>
      </c>
      <c r="C121" s="116">
        <f>SUM(C122,C127)</f>
        <v>15000</v>
      </c>
      <c r="D121" s="113"/>
      <c r="E121" s="113"/>
      <c r="F121" s="113"/>
      <c r="G121" s="116">
        <f>C121</f>
        <v>15000</v>
      </c>
      <c r="H121" s="113"/>
      <c r="I121" s="113"/>
      <c r="J121" s="113"/>
      <c r="K121" s="116">
        <v>15000</v>
      </c>
      <c r="L121" s="116">
        <v>15000</v>
      </c>
    </row>
    <row r="122" spans="1:12" ht="12.75">
      <c r="A122" s="109">
        <v>32</v>
      </c>
      <c r="B122" s="114" t="s">
        <v>27</v>
      </c>
      <c r="C122" s="116">
        <f>SUM(C123:C126)</f>
        <v>15000</v>
      </c>
      <c r="D122" s="113"/>
      <c r="E122" s="113"/>
      <c r="F122" s="113"/>
      <c r="G122" s="116">
        <f>C122</f>
        <v>15000</v>
      </c>
      <c r="H122" s="113"/>
      <c r="I122" s="113"/>
      <c r="J122" s="113"/>
      <c r="K122" s="116"/>
      <c r="L122" s="116"/>
    </row>
    <row r="123" spans="1:12" ht="12.75">
      <c r="A123" s="117">
        <v>321</v>
      </c>
      <c r="B123" s="110" t="s">
        <v>28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s="13" customFormat="1" ht="12.75">
      <c r="A124" s="117">
        <v>322</v>
      </c>
      <c r="B124" s="110" t="s">
        <v>29</v>
      </c>
      <c r="C124" s="119">
        <v>15000</v>
      </c>
      <c r="D124" s="111"/>
      <c r="E124" s="111"/>
      <c r="F124" s="111"/>
      <c r="G124" s="119">
        <f>C124</f>
        <v>15000</v>
      </c>
      <c r="H124" s="111"/>
      <c r="I124" s="111"/>
      <c r="J124" s="111"/>
      <c r="K124" s="111"/>
      <c r="L124" s="111"/>
    </row>
    <row r="125" spans="1:12" ht="12.75">
      <c r="A125" s="117">
        <v>323</v>
      </c>
      <c r="B125" s="110" t="s">
        <v>30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s="13" customFormat="1" ht="12.75">
      <c r="A126" s="117">
        <v>329</v>
      </c>
      <c r="B126" s="110" t="s">
        <v>31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s="13" customFormat="1" ht="12.75">
      <c r="A127" s="109">
        <v>34</v>
      </c>
      <c r="B127" s="114" t="s">
        <v>32</v>
      </c>
      <c r="C127" s="113">
        <f>C128</f>
        <v>0</v>
      </c>
      <c r="D127" s="113"/>
      <c r="E127" s="113"/>
      <c r="F127" s="113"/>
      <c r="G127" s="113">
        <f>C127</f>
        <v>0</v>
      </c>
      <c r="H127" s="113"/>
      <c r="I127" s="113"/>
      <c r="J127" s="113"/>
      <c r="K127" s="113"/>
      <c r="L127" s="113"/>
    </row>
    <row r="128" spans="1:12" ht="12.75">
      <c r="A128" s="117">
        <v>343</v>
      </c>
      <c r="B128" s="110" t="s">
        <v>33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ht="12.75">
      <c r="A129" s="115" t="s">
        <v>71</v>
      </c>
      <c r="B129" s="114" t="s">
        <v>87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 ht="12.75">
      <c r="A130" s="109">
        <v>3</v>
      </c>
      <c r="B130" s="114" t="s">
        <v>22</v>
      </c>
      <c r="C130" s="116">
        <f>C131</f>
        <v>600</v>
      </c>
      <c r="D130" s="113"/>
      <c r="E130" s="113"/>
      <c r="F130" s="113"/>
      <c r="G130" s="116">
        <f>C130</f>
        <v>600</v>
      </c>
      <c r="H130" s="113"/>
      <c r="I130" s="113"/>
      <c r="J130" s="113"/>
      <c r="K130" s="116"/>
      <c r="L130" s="116"/>
    </row>
    <row r="131" spans="1:12" ht="12.75">
      <c r="A131" s="109">
        <v>32</v>
      </c>
      <c r="B131" s="114" t="s">
        <v>27</v>
      </c>
      <c r="C131" s="116">
        <f>SUM(C132:C134)</f>
        <v>600</v>
      </c>
      <c r="D131" s="113"/>
      <c r="E131" s="113"/>
      <c r="F131" s="113"/>
      <c r="G131" s="116">
        <f>C131</f>
        <v>600</v>
      </c>
      <c r="H131" s="113"/>
      <c r="I131" s="113"/>
      <c r="J131" s="113"/>
      <c r="K131" s="116"/>
      <c r="L131" s="116"/>
    </row>
    <row r="132" spans="1:12" ht="12.75">
      <c r="A132" s="117">
        <v>322</v>
      </c>
      <c r="B132" s="110" t="s">
        <v>29</v>
      </c>
      <c r="C132" s="119">
        <v>600</v>
      </c>
      <c r="D132" s="111"/>
      <c r="E132" s="111"/>
      <c r="F132" s="111"/>
      <c r="G132" s="119">
        <f>C132</f>
        <v>600</v>
      </c>
      <c r="H132" s="111"/>
      <c r="I132" s="111"/>
      <c r="J132" s="111"/>
      <c r="K132" s="111"/>
      <c r="L132" s="111"/>
    </row>
    <row r="133" spans="1:12" ht="12.75">
      <c r="A133" s="117">
        <v>323</v>
      </c>
      <c r="B133" s="110" t="s">
        <v>30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ht="12.75">
      <c r="A134" s="117">
        <v>329</v>
      </c>
      <c r="B134" s="110" t="s">
        <v>31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 t="s">
        <v>88</v>
      </c>
      <c r="C136" s="10" t="s">
        <v>78</v>
      </c>
      <c r="D136" s="10"/>
      <c r="E136" s="10"/>
      <c r="F136" s="10" t="s">
        <v>80</v>
      </c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 t="s">
        <v>79</v>
      </c>
      <c r="D137" s="10"/>
      <c r="E137" s="10"/>
      <c r="F137" s="10" t="s">
        <v>81</v>
      </c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 t="s">
        <v>44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7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7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w7</cp:lastModifiedBy>
  <cp:lastPrinted>2019-12-18T07:40:42Z</cp:lastPrinted>
  <dcterms:created xsi:type="dcterms:W3CDTF">2013-09-11T11:00:21Z</dcterms:created>
  <dcterms:modified xsi:type="dcterms:W3CDTF">2019-12-18T08:13:50Z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